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3256" windowHeight="13176"/>
  </bookViews>
  <sheets>
    <sheet name="Note de frais" sheetId="1" r:id="rId1"/>
  </sheets>
  <definedNames>
    <definedName name="DateDébut">'Note de frais'!$D$4</definedName>
    <definedName name="DateFin">'Note de frais'!$D$5</definedName>
    <definedName name="IndemnitésKilométriques">'Note de frais'!$H$3</definedName>
    <definedName name="_xlnm.Print_Titles" localSheetId="0">'Note de frais'!$8:$8</definedName>
  </definedNames>
  <calcPr calcId="145621" refMode="R1C1"/>
</workbook>
</file>

<file path=xl/calcChain.xml><?xml version="1.0" encoding="utf-8"?>
<calcChain xmlns="http://schemas.openxmlformats.org/spreadsheetml/2006/main">
  <c r="J6" i="1" l="1"/>
  <c r="J4" i="1"/>
  <c r="K6" i="1"/>
  <c r="I10" i="1"/>
  <c r="I11" i="1"/>
  <c r="I12" i="1"/>
  <c r="I13" i="1"/>
  <c r="I14" i="1"/>
  <c r="I15" i="1"/>
  <c r="I9" i="1"/>
  <c r="K4" i="1"/>
  <c r="A9" i="1"/>
  <c r="K9" i="1" s="1"/>
  <c r="A10" i="1"/>
  <c r="K10" i="1" s="1"/>
  <c r="A11" i="1"/>
  <c r="K11" i="1" s="1"/>
  <c r="A12" i="1"/>
  <c r="K12" i="1" s="1"/>
  <c r="A13" i="1"/>
  <c r="K13" i="1" s="1"/>
  <c r="A14" i="1"/>
  <c r="K14" i="1" s="1"/>
  <c r="A15" i="1"/>
  <c r="K15" i="1" s="1"/>
  <c r="K2" i="1" l="1"/>
</calcChain>
</file>

<file path=xl/sharedStrings.xml><?xml version="1.0" encoding="utf-8"?>
<sst xmlns="http://schemas.openxmlformats.org/spreadsheetml/2006/main" count="50" uniqueCount="41">
  <si>
    <t>Note de frais</t>
  </si>
  <si>
    <t>Tailspin Toys</t>
  </si>
  <si>
    <t>123 avenue de la Méditerranée, 750012 PARIS</t>
  </si>
  <si>
    <t>TOTAL DES NOTES DE FRAIS</t>
  </si>
  <si>
    <t>Nom :</t>
  </si>
  <si>
    <t>Sébastien Charron</t>
  </si>
  <si>
    <t>Objet :</t>
  </si>
  <si>
    <t>Séminaire commercial annuel</t>
  </si>
  <si>
    <t>Indemnités kilométriques :</t>
  </si>
  <si>
    <t>HÔTEL</t>
  </si>
  <si>
    <t>TRANSPORT/KILOMÉTRES</t>
  </si>
  <si>
    <t>Service :</t>
  </si>
  <si>
    <t>Ventes</t>
  </si>
  <si>
    <t>Date de début :</t>
  </si>
  <si>
    <t>Indemnités de repas :</t>
  </si>
  <si>
    <t>Poste :</t>
  </si>
  <si>
    <t>Directrice générale</t>
  </si>
  <si>
    <t>Date de fin :</t>
  </si>
  <si>
    <t>Indemnités d’hébergement :</t>
  </si>
  <si>
    <t>REPAS</t>
  </si>
  <si>
    <t>AUTRES</t>
  </si>
  <si>
    <t>Responsable :</t>
  </si>
  <si>
    <t>Marie Méthot</t>
  </si>
  <si>
    <t>Approuvé par :</t>
  </si>
  <si>
    <t>Date</t>
  </si>
  <si>
    <t>Compte</t>
  </si>
  <si>
    <t>Description</t>
  </si>
  <si>
    <t>Hôtel</t>
  </si>
  <si>
    <t>Repas</t>
  </si>
  <si>
    <t>Transport</t>
  </si>
  <si>
    <t>Début</t>
  </si>
  <si>
    <t>Fin</t>
  </si>
  <si>
    <t>Kilométrage</t>
  </si>
  <si>
    <t>Autres</t>
  </si>
  <si>
    <t>Total</t>
  </si>
  <si>
    <t>Ventes et marketing</t>
  </si>
  <si>
    <t>Trajet vers l’aéroport/vol</t>
  </si>
  <si>
    <t>Hôtel (2 nuits)</t>
  </si>
  <si>
    <t>Frais d’inscription au congrès</t>
  </si>
  <si>
    <t>Repas et taxi</t>
  </si>
  <si>
    <t>Trajet à partir de l’aéroport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</si>
</sst>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#,##0.00\ &quot;€&quot;;\-#,##0.00\ &quot;€&quot;"/>
    <numFmt numFmtId="165" formatCode="&quot;$&quot;#,##0.00"/>
    <numFmt numFmtId="166" formatCode="#,##0.00\ &quot;€&quot;"/>
    <numFmt numFmtId="167" formatCode="#,##0.00\ &quot;€&quot;&quot;/mile&quot;"/>
    <numFmt numFmtId="168" formatCode="#,##0.00\ &quot;€&quot;&quot;/day&quot;"/>
    <numFmt numFmtId="169" formatCode="#,##0.00\ &quot;€&quot;&quot;/night&quot;"/>
    <numFmt numFmtId="170" formatCode="#,##0.0_)&quot; mi.&quot;;\-#,##0.0&quot; mi.&quot;"/>
  </numFmts>
  <fonts count="10" x14ac:knownFonts="1">
    <font>
      <sz val="10"/>
      <name val="Segoe UI"/>
      <family val="2"/>
      <scheme val="minor"/>
    </font>
    <font>
      <sz val="10"/>
      <color theme="4"/>
      <name val="Segoe UI"/>
      <family val="2"/>
      <scheme val="minor"/>
    </font>
    <font>
      <u/>
      <sz val="10"/>
      <color theme="4"/>
      <name val="Segoe UI"/>
      <family val="2"/>
      <scheme val="minor"/>
    </font>
    <font>
      <b/>
      <sz val="11"/>
      <color theme="0"/>
      <name val="Segoe UI"/>
      <family val="2"/>
      <scheme val="minor"/>
    </font>
    <font>
      <sz val="10"/>
      <color theme="0"/>
      <name val="Segoe UI"/>
      <family val="2"/>
      <scheme val="minor"/>
    </font>
    <font>
      <b/>
      <sz val="26"/>
      <color theme="0"/>
      <name val="Segoe UI"/>
      <family val="2"/>
      <scheme val="major"/>
    </font>
    <font>
      <b/>
      <sz val="14"/>
      <color theme="0"/>
      <name val="Segoe UI"/>
      <family val="2"/>
      <scheme val="major"/>
    </font>
    <font>
      <b/>
      <sz val="16"/>
      <color theme="0"/>
      <name val="Segoe UI"/>
      <family val="1"/>
      <scheme val="major"/>
    </font>
    <font>
      <sz val="10"/>
      <color theme="1"/>
      <name val="Segoe UI"/>
      <family val="2"/>
      <scheme val="minor"/>
    </font>
    <font>
      <b/>
      <sz val="10"/>
      <name val="Segoe U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49998474074526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ck">
        <color theme="4" tint="0.79998168889431442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/>
      <top style="thin">
        <color theme="4" tint="0.79998168889431442"/>
      </top>
      <bottom/>
      <diagonal/>
    </border>
    <border>
      <left style="medium">
        <color theme="4" tint="0.79995117038483843"/>
      </left>
      <right style="medium">
        <color theme="4" tint="0.79995117038483843"/>
      </right>
      <top style="medium">
        <color theme="4" tint="0.79995117038483843"/>
      </top>
      <bottom style="medium">
        <color theme="4" tint="0.79995117038483843"/>
      </bottom>
      <diagonal/>
    </border>
    <border>
      <left/>
      <right/>
      <top/>
      <bottom style="medium">
        <color theme="4" tint="0.79995117038483843"/>
      </bottom>
      <diagonal/>
    </border>
    <border>
      <left/>
      <right style="medium">
        <color theme="4" tint="0.79995117038483843"/>
      </right>
      <top/>
      <bottom/>
      <diagonal/>
    </border>
  </borders>
  <cellStyleXfs count="12">
    <xf numFmtId="0" fontId="0" fillId="0" borderId="0" applyNumberFormat="0" applyFill="0" applyBorder="0" applyAlignment="0">
      <alignment vertical="center"/>
    </xf>
    <xf numFmtId="0" fontId="5" fillId="4" borderId="1" applyNumberFormat="0" applyAlignment="0" applyProtection="0"/>
    <xf numFmtId="0" fontId="1" fillId="0" borderId="0" applyNumberFormat="0" applyFill="0" applyBorder="0" applyAlignment="0" applyProtection="0"/>
    <xf numFmtId="0" fontId="6" fillId="4" borderId="1" applyNumberFormat="0" applyProtection="0">
      <alignment horizontal="left" vertical="center" indent="1"/>
    </xf>
    <xf numFmtId="165" fontId="7" fillId="4" borderId="0" applyBorder="0" applyProtection="0">
      <alignment horizontal="right" vertical="center" indent="1"/>
    </xf>
    <xf numFmtId="165" fontId="3" fillId="4" borderId="0" applyNumberFormat="0" applyBorder="0" applyProtection="0"/>
    <xf numFmtId="165" fontId="6" fillId="0" borderId="4" applyFill="0" applyProtection="0">
      <alignment horizontal="right" vertical="center" indent="1"/>
    </xf>
    <xf numFmtId="0" fontId="2" fillId="0" borderId="0" applyNumberFormat="0" applyFill="0" applyBorder="0" applyAlignment="0" applyProtection="0">
      <alignment vertical="center"/>
    </xf>
    <xf numFmtId="0" fontId="4" fillId="4" borderId="0" applyNumberFormat="0">
      <alignment horizontal="right" vertical="center" indent="1"/>
    </xf>
    <xf numFmtId="0" fontId="4" fillId="4" borderId="0" applyNumberFormat="0">
      <alignment horizontal="left" vertical="center" indent="1"/>
    </xf>
    <xf numFmtId="14" fontId="8" fillId="0" borderId="0" applyNumberFormat="0" applyFill="0" applyBorder="0">
      <alignment horizontal="left" vertical="center" indent="1"/>
    </xf>
    <xf numFmtId="165" fontId="8" fillId="0" borderId="0" applyNumberFormat="0" applyFill="0" applyBorder="0">
      <alignment horizontal="right" vertical="center" indent="1"/>
    </xf>
  </cellStyleXfs>
  <cellXfs count="51">
    <xf numFmtId="0" fontId="0" fillId="0" borderId="0" xfId="0">
      <alignment vertical="center"/>
    </xf>
    <xf numFmtId="0" fontId="6" fillId="4" borderId="0" xfId="3" applyBorder="1" applyProtection="1">
      <alignment horizontal="left" vertical="center" indent="1"/>
    </xf>
    <xf numFmtId="0" fontId="7" fillId="4" borderId="0" xfId="4" applyNumberFormat="1" applyProtection="1">
      <alignment horizontal="right" vertical="center" indent="1"/>
    </xf>
    <xf numFmtId="0" fontId="7" fillId="4" borderId="0" xfId="4" applyNumberFormat="1" applyBorder="1" applyProtection="1">
      <alignment horizontal="right" vertical="center" indent="1"/>
    </xf>
    <xf numFmtId="0" fontId="7" fillId="4" borderId="5" xfId="4" applyNumberFormat="1" applyBorder="1" applyProtection="1">
      <alignment horizontal="right" vertical="center" indent="1"/>
    </xf>
    <xf numFmtId="0" fontId="0" fillId="4" borderId="0" xfId="0" applyFill="1" applyProtection="1">
      <alignment vertical="center"/>
    </xf>
    <xf numFmtId="0" fontId="0" fillId="0" borderId="0" xfId="0" applyProtection="1">
      <alignment vertical="center"/>
    </xf>
    <xf numFmtId="0" fontId="6" fillId="4" borderId="1" xfId="3" applyAlignment="1" applyProtection="1">
      <alignment horizontal="left" vertical="top" indent="1"/>
    </xf>
    <xf numFmtId="165" fontId="7" fillId="4" borderId="1" xfId="4" applyBorder="1" applyProtection="1">
      <alignment horizontal="right" vertical="center" indent="1"/>
    </xf>
    <xf numFmtId="0" fontId="7" fillId="4" borderId="1" xfId="4" applyNumberFormat="1" applyBorder="1" applyProtection="1">
      <alignment horizontal="right" vertical="center" indent="1"/>
    </xf>
    <xf numFmtId="0" fontId="4" fillId="4" borderId="0" xfId="8" applyProtection="1">
      <alignment horizontal="right" vertical="center" indent="1"/>
    </xf>
    <xf numFmtId="0" fontId="4" fillId="4" borderId="0" xfId="9" applyProtection="1">
      <alignment horizontal="left" vertical="center" indent="1"/>
    </xf>
    <xf numFmtId="0" fontId="4" fillId="4" borderId="0" xfId="9" applyNumberFormat="1" applyProtection="1">
      <alignment horizontal="left" vertical="center" indent="1"/>
    </xf>
    <xf numFmtId="0" fontId="0" fillId="4" borderId="0" xfId="0" applyNumberFormat="1" applyFill="1" applyProtection="1">
      <alignment vertical="center"/>
    </xf>
    <xf numFmtId="0" fontId="4" fillId="4" borderId="0" xfId="8" applyNumberFormat="1" applyProtection="1">
      <alignment horizontal="right" vertical="center" indent="1"/>
    </xf>
    <xf numFmtId="0" fontId="3" fillId="4" borderId="0" xfId="5" applyNumberFormat="1" applyProtection="1"/>
    <xf numFmtId="0" fontId="3" fillId="4" borderId="2" xfId="5" applyNumberFormat="1" applyBorder="1" applyProtection="1"/>
    <xf numFmtId="14" fontId="4" fillId="4" borderId="0" xfId="9" applyNumberFormat="1" applyProtection="1">
      <alignment horizontal="left" vertical="center" indent="1"/>
    </xf>
    <xf numFmtId="0" fontId="3" fillId="4" borderId="3" xfId="5" applyNumberFormat="1" applyBorder="1" applyProtection="1"/>
    <xf numFmtId="0" fontId="4" fillId="4" borderId="0" xfId="8" applyBorder="1" applyProtection="1">
      <alignment horizontal="right" vertical="center" indent="1"/>
    </xf>
    <xf numFmtId="0" fontId="4" fillId="4" borderId="0" xfId="9" applyBorder="1" applyProtection="1">
      <alignment horizontal="left" vertical="center" indent="1"/>
    </xf>
    <xf numFmtId="0" fontId="4" fillId="4" borderId="0" xfId="8" applyNumberFormat="1" applyBorder="1" applyProtection="1">
      <alignment horizontal="right" vertical="center" indent="1"/>
    </xf>
    <xf numFmtId="0" fontId="4" fillId="4" borderId="0" xfId="9" applyNumberFormat="1" applyBorder="1" applyProtection="1">
      <alignment horizontal="left" vertical="center" indent="1"/>
    </xf>
    <xf numFmtId="0" fontId="0" fillId="4" borderId="0" xfId="0" applyNumberFormat="1" applyFill="1" applyBorder="1" applyProtection="1">
      <alignment vertical="center"/>
    </xf>
    <xf numFmtId="0" fontId="0" fillId="4" borderId="6" xfId="0" applyNumberFormat="1" applyFill="1" applyBorder="1" applyProtection="1">
      <alignment vertical="center"/>
    </xf>
    <xf numFmtId="0" fontId="0" fillId="4" borderId="0" xfId="0" applyFill="1" applyBorder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14" fontId="4" fillId="4" borderId="0" xfId="9" applyNumberFormat="1">
      <alignment horizontal="left" vertical="center" indent="1"/>
    </xf>
    <xf numFmtId="166" fontId="6" fillId="4" borderId="4" xfId="6" applyNumberFormat="1" applyFill="1" applyProtection="1">
      <alignment horizontal="right" vertical="center" indent="1"/>
    </xf>
    <xf numFmtId="166" fontId="6" fillId="2" borderId="4" xfId="6" applyNumberFormat="1" applyFill="1" applyProtection="1">
      <alignment horizontal="right" vertical="center" indent="1"/>
    </xf>
    <xf numFmtId="166" fontId="6" fillId="3" borderId="4" xfId="6" applyNumberFormat="1" applyFill="1" applyProtection="1">
      <alignment horizontal="right" vertical="center" indent="1"/>
    </xf>
    <xf numFmtId="166" fontId="6" fillId="5" borderId="4" xfId="6" applyNumberFormat="1" applyFill="1" applyProtection="1">
      <alignment horizontal="right" vertical="center" indent="1"/>
    </xf>
    <xf numFmtId="166" fontId="6" fillId="6" borderId="4" xfId="6" applyNumberFormat="1" applyFill="1" applyProtection="1">
      <alignment horizontal="right" vertical="center" indent="1"/>
    </xf>
    <xf numFmtId="167" fontId="4" fillId="4" borderId="0" xfId="9" applyNumberFormat="1" applyProtection="1">
      <alignment horizontal="left" vertical="center" indent="1"/>
    </xf>
    <xf numFmtId="168" fontId="4" fillId="4" borderId="0" xfId="9" applyNumberFormat="1" applyProtection="1">
      <alignment horizontal="left" vertical="center" indent="1"/>
    </xf>
    <xf numFmtId="169" fontId="4" fillId="4" borderId="0" xfId="9" applyNumberFormat="1" applyProtection="1">
      <alignment horizontal="left" vertical="center" indent="1"/>
    </xf>
    <xf numFmtId="14" fontId="8" fillId="0" borderId="0" xfId="10" applyNumberFormat="1" applyFont="1" applyBorder="1" applyAlignment="1">
      <alignment horizontal="left" vertical="center" indent="1"/>
    </xf>
    <xf numFmtId="0" fontId="8" fillId="0" borderId="0" xfId="10" applyNumberFormat="1" applyFont="1" applyBorder="1" applyAlignment="1">
      <alignment horizontal="left" vertical="center" wrapText="1" indent="1"/>
    </xf>
    <xf numFmtId="166" fontId="8" fillId="0" borderId="0" xfId="11" applyNumberFormat="1" applyFont="1" applyBorder="1" applyAlignment="1">
      <alignment horizontal="right" vertical="center" indent="1"/>
    </xf>
    <xf numFmtId="164" fontId="8" fillId="0" borderId="0" xfId="11" applyNumberFormat="1" applyFont="1" applyBorder="1" applyAlignment="1">
      <alignment horizontal="right" vertical="center" indent="1"/>
    </xf>
    <xf numFmtId="0" fontId="9" fillId="0" borderId="0" xfId="0" applyFont="1" applyBorder="1" applyAlignment="1">
      <alignment horizontal="left" vertical="center" indent="1"/>
    </xf>
    <xf numFmtId="0" fontId="9" fillId="0" borderId="0" xfId="0" applyFont="1" applyBorder="1" applyAlignment="1">
      <alignment horizontal="left" vertical="center" wrapText="1" indent="1"/>
    </xf>
    <xf numFmtId="0" fontId="9" fillId="0" borderId="0" xfId="0" applyNumberFormat="1" applyFont="1" applyBorder="1" applyAlignment="1">
      <alignment horizontal="right" vertical="center" indent="1"/>
    </xf>
    <xf numFmtId="14" fontId="8" fillId="0" borderId="0" xfId="10" applyNumberFormat="1" applyFont="1" applyFill="1" applyBorder="1" applyAlignment="1">
      <alignment horizontal="left" vertical="center" indent="1"/>
    </xf>
    <xf numFmtId="0" fontId="8" fillId="0" borderId="0" xfId="10" applyNumberFormat="1" applyFont="1" applyFill="1" applyBorder="1" applyAlignment="1">
      <alignment horizontal="left" vertical="center" wrapText="1" indent="1"/>
    </xf>
    <xf numFmtId="166" fontId="8" fillId="0" borderId="0" xfId="11" applyNumberFormat="1" applyFont="1" applyFill="1" applyBorder="1" applyAlignment="1">
      <alignment horizontal="right" vertical="center" indent="1"/>
    </xf>
    <xf numFmtId="170" fontId="8" fillId="0" borderId="0" xfId="11" applyNumberFormat="1" applyFont="1" applyBorder="1" applyAlignment="1">
      <alignment horizontal="right" vertical="center" indent="1"/>
    </xf>
    <xf numFmtId="170" fontId="8" fillId="0" borderId="0" xfId="11" applyNumberFormat="1" applyFont="1" applyFill="1" applyBorder="1" applyAlignment="1">
      <alignment horizontal="right" vertical="center" indent="1"/>
    </xf>
    <xf numFmtId="166" fontId="0" fillId="0" borderId="0" xfId="0" applyNumberFormat="1" applyProtection="1">
      <alignment vertical="center"/>
    </xf>
    <xf numFmtId="0" fontId="5" fillId="4" borderId="1" xfId="1" applyAlignment="1" applyProtection="1">
      <alignment horizontal="left" vertical="center" indent="1"/>
    </xf>
  </cellXfs>
  <cellStyles count="12">
    <cellStyle name="DescriptionsTableau" xfId="10"/>
    <cellStyle name="DétailsDépenses" xfId="9"/>
    <cellStyle name="DétailsEnTêteDépenses" xfId="8"/>
    <cellStyle name="Followed Hyperlink" xfId="7" builtinId="9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Hyperlink" xfId="2" builtinId="8" customBuiltin="1"/>
    <cellStyle name="MontantsTableau" xfId="11"/>
    <cellStyle name="Normal" xfId="0" builtinId="0" customBuiltin="1"/>
    <cellStyle name="Title" xfId="1" builtinId="15" customBuiltin="1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166" formatCode="#,##0.00\ &quot;€&quot;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166" formatCode="#,##0.00\ &quot;€&quot;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164" formatCode="#,##0.00\ &quot;€&quot;;\-#,##0.00\ &quot;€&quot;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170" formatCode="#,##0.0_)&quot; mi.&quot;;\-#,##0.0&quot; mi.&quot;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170" formatCode="#,##0.0_)&quot; mi.&quot;;\-#,##0.0&quot; mi.&quot;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166" formatCode="#,##0.00\ &quot;€&quot;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166" formatCode="#,##0.00\ &quot;€&quot;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166" formatCode="#,##0.00\ &quot;€&quot;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0" formatCode="General"/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0" formatCode="General"/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171" formatCode="dd/mm/yyyy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alignment horizontal="righ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minor"/>
      </font>
      <numFmt numFmtId="0" formatCode="General"/>
      <alignment horizontal="right" vertical="center" textRotation="0" wrapText="0" indent="1" justifyLastLine="0" shrinkToFit="0" readingOrder="0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4" tint="0.79998168889431442"/>
        </patternFill>
      </fill>
    </dxf>
    <dxf>
      <font>
        <b val="0"/>
        <i val="0"/>
        <color auto="1"/>
      </font>
      <border>
        <top style="medium">
          <color theme="4" tint="0.79998168889431442"/>
        </top>
      </border>
    </dxf>
    <dxf>
      <font>
        <b/>
        <i val="0"/>
        <color theme="3"/>
      </font>
      <border>
        <top style="thick">
          <color theme="4" tint="-0.499984740745262"/>
        </top>
        <bottom style="medium">
          <color theme="4" tint="0.79998168889431442"/>
        </bottom>
        <horizontal/>
      </border>
    </dxf>
    <dxf>
      <font>
        <b val="0"/>
        <i val="0"/>
        <color theme="1" tint="4.9989318521683403E-2"/>
      </font>
      <border>
        <bottom style="medium">
          <color theme="4"/>
        </bottom>
      </border>
    </dxf>
  </dxfs>
  <tableStyles count="1" defaultTableStyle="TableStyleMedium2" defaultPivotStyle="PivotStyleLight16">
    <tableStyle name="Note de frais" pivot="0" count="4">
      <tableStyleElement type="wholeTable" dxfId="20"/>
      <tableStyleElement type="headerRow" dxfId="19"/>
      <tableStyleElement type="totalRow" dxfId="18"/>
      <tableStyleElement type="secondRowStripe" dxfId="1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blDépenses" displayName="tblDépenses" ref="A8:K15" totalsRowShown="0" headerRowDxfId="12" dataDxfId="11" dataCellStyle="MontantsTableau">
  <autoFilter ref="A8:K1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name="Date" dataDxfId="10" dataCellStyle="DescriptionsTableau"/>
    <tableColumn id="2" name="Compte" dataDxfId="9" dataCellStyle="DescriptionsTableau"/>
    <tableColumn id="3" name="Description" dataDxfId="8" dataCellStyle="DescriptionsTableau"/>
    <tableColumn id="4" name="Hôtel" dataDxfId="7" dataCellStyle="MontantsTableau"/>
    <tableColumn id="5" name="Repas" dataDxfId="6" dataCellStyle="MontantsTableau"/>
    <tableColumn id="6" name="Transport" dataDxfId="5" dataCellStyle="MontantsTableau"/>
    <tableColumn id="7" name="Début" dataDxfId="4" dataCellStyle="MontantsTableau"/>
    <tableColumn id="8" name="Fin" dataDxfId="3" dataCellStyle="MontantsTableau"/>
    <tableColumn id="9" name="Kilométrage" dataDxfId="2" dataCellStyle="MontantsTableau">
      <calculatedColumnFormula>IF(COUNTA(tblDépenses[[#This Row],[Début]:[Fin]])=2,(tblDépenses[[#This Row],[Fin]]-tblDépenses[[#This Row],[Début]])*IndemnitésKilométriques,"")</calculatedColumnFormula>
    </tableColumn>
    <tableColumn id="10" name="Autres" dataDxfId="1" dataCellStyle="MontantsTableau"/>
    <tableColumn id="11" name="Total" dataDxfId="0" dataCellStyle="MontantsTableau">
      <calculatedColumnFormula>IF(COUNTA(tblDépenses[[#This Row],[Date]:[Fin]])=0,"",SUM(tblDépenses[[#This Row],[Hôtel]:[Transport]],tblDépenses[[#This Row],[Kilométrage]:[Autres]]))</calculatedColumnFormula>
    </tableColumn>
  </tableColumns>
  <tableStyleInfo name="Note de frais" showFirstColumn="0" showLastColumn="0" showRowStripes="1" showColumnStripes="0"/>
</table>
</file>

<file path=xl/theme/theme1.xml><?xml version="1.0" encoding="utf-8"?>
<a:theme xmlns:a="http://schemas.openxmlformats.org/drawingml/2006/main" name="Metropolitan">
  <a:themeElements>
    <a:clrScheme name="Expense Report">
      <a:dk1>
        <a:sysClr val="windowText" lastClr="000000"/>
      </a:dk1>
      <a:lt1>
        <a:sysClr val="window" lastClr="FFFFFF"/>
      </a:lt1>
      <a:dk2>
        <a:srgbClr val="5A5A5A"/>
      </a:dk2>
      <a:lt2>
        <a:srgbClr val="F0F0F0"/>
      </a:lt2>
      <a:accent1>
        <a:srgbClr val="438C9B"/>
      </a:accent1>
      <a:accent2>
        <a:srgbClr val="DA1FA2"/>
      </a:accent2>
      <a:accent3>
        <a:srgbClr val="F2C911"/>
      </a:accent3>
      <a:accent4>
        <a:srgbClr val="6D5CA7"/>
      </a:accent4>
      <a:accent5>
        <a:srgbClr val="F44A4A"/>
      </a:accent5>
      <a:accent6>
        <a:srgbClr val="759D33"/>
      </a:accent6>
      <a:hlink>
        <a:srgbClr val="6D5CA7"/>
      </a:hlink>
      <a:folHlink>
        <a:srgbClr val="DA1FA2"/>
      </a:folHlink>
    </a:clrScheme>
    <a:fontScheme name="Expense Report">
      <a:majorFont>
        <a:latin typeface="Segoe UI"/>
        <a:ea typeface=""/>
        <a:cs typeface=""/>
      </a:majorFont>
      <a:minorFont>
        <a:latin typeface="Segoe UI"/>
        <a:ea typeface=""/>
        <a:cs typeface=""/>
      </a:minorFont>
    </a:fontScheme>
    <a:fmtScheme name="Metropolitan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00000"/>
                <a:lumMod val="110000"/>
              </a:schemeClr>
            </a:gs>
            <a:gs pos="50000">
              <a:schemeClr val="phClr">
                <a:tint val="75000"/>
                <a:satMod val="101000"/>
                <a:lumMod val="105000"/>
              </a:schemeClr>
            </a:gs>
            <a:gs pos="100000">
              <a:schemeClr val="phClr">
                <a:tint val="82000"/>
                <a:satMod val="104000"/>
                <a:lumMod val="105000"/>
              </a:schemeClr>
            </a:gs>
          </a:gsLst>
          <a:lin ang="2700000" scaled="0"/>
        </a:gradFill>
        <a:gradFill rotWithShape="1">
          <a:gsLst>
            <a:gs pos="0">
              <a:schemeClr val="phClr">
                <a:tint val="97000"/>
                <a:satMod val="100000"/>
                <a:lumMod val="102000"/>
              </a:schemeClr>
            </a:gs>
            <a:gs pos="50000">
              <a:schemeClr val="phClr">
                <a:shade val="100000"/>
                <a:satMod val="100000"/>
                <a:lumMod val="100000"/>
              </a:schemeClr>
            </a:gs>
            <a:gs pos="100000">
              <a:schemeClr val="phClr">
                <a:shade val="80000"/>
                <a:satMod val="100000"/>
                <a:lumMod val="99000"/>
              </a:schemeClr>
            </a:gs>
          </a:gsLst>
          <a:lin ang="27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solidFill>
          <a:schemeClr val="phClr">
            <a:shade val="95000"/>
            <a:satMod val="170000"/>
          </a:schemeClr>
        </a:soli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Metropolitan" id="{4C5440D6-04D2-4954-96CF-F251137069B2}" vid="{79CFCA13-9412-4290-BB4B-85112F88857B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autoPageBreaks="0" fitToPage="1"/>
  </sheetPr>
  <dimension ref="A1:M15"/>
  <sheetViews>
    <sheetView showGridLines="0" tabSelected="1" zoomScaleNormal="100" workbookViewId="0">
      <selection sqref="A1:B2"/>
    </sheetView>
  </sheetViews>
  <sheetFormatPr defaultColWidth="9.109375" defaultRowHeight="33.9" customHeight="1" x14ac:dyDescent="0.35"/>
  <cols>
    <col min="1" max="1" width="20.44140625" style="6" customWidth="1"/>
    <col min="2" max="2" width="24.5546875" style="6" customWidth="1"/>
    <col min="3" max="3" width="26.88671875" style="6" customWidth="1"/>
    <col min="4" max="4" width="12" style="49" customWidth="1"/>
    <col min="5" max="5" width="12.88671875" style="49" customWidth="1"/>
    <col min="6" max="6" width="13.44140625" style="49" customWidth="1"/>
    <col min="7" max="9" width="15.5546875" style="6" customWidth="1"/>
    <col min="10" max="10" width="17.44140625" style="49" customWidth="1"/>
    <col min="11" max="11" width="28.6640625" style="6" customWidth="1"/>
    <col min="12" max="12" width="0.33203125" style="6" customWidth="1"/>
    <col min="14" max="16384" width="9.109375" style="6"/>
  </cols>
  <sheetData>
    <row r="1" spans="1:13" ht="26.1" customHeight="1" thickBot="1" x14ac:dyDescent="0.4">
      <c r="A1" s="50" t="s">
        <v>0</v>
      </c>
      <c r="B1" s="50"/>
      <c r="C1" s="1" t="s">
        <v>1</v>
      </c>
      <c r="D1" s="2"/>
      <c r="E1" s="3"/>
      <c r="F1" s="3"/>
      <c r="G1" s="3"/>
      <c r="H1" s="3"/>
      <c r="I1" s="2"/>
      <c r="J1" s="2"/>
      <c r="K1" s="4"/>
      <c r="L1" s="5"/>
    </row>
    <row r="2" spans="1:13" ht="29.1" customHeight="1" thickTop="1" thickBot="1" x14ac:dyDescent="0.4">
      <c r="A2" s="50"/>
      <c r="B2" s="50"/>
      <c r="C2" s="7" t="s">
        <v>2</v>
      </c>
      <c r="D2" s="8"/>
      <c r="E2" s="8"/>
      <c r="F2" s="9"/>
      <c r="G2" s="9"/>
      <c r="H2" s="3"/>
      <c r="I2" s="2"/>
      <c r="J2" s="2" t="s">
        <v>3</v>
      </c>
      <c r="K2" s="29">
        <f ca="1">SUM(tblDépenses[Total])</f>
        <v>1290.7000000000007</v>
      </c>
      <c r="L2" s="5"/>
    </row>
    <row r="3" spans="1:13" ht="24" customHeight="1" thickTop="1" thickBot="1" x14ac:dyDescent="0.45">
      <c r="A3" s="10" t="s">
        <v>4</v>
      </c>
      <c r="B3" s="11" t="s">
        <v>5</v>
      </c>
      <c r="C3" s="10" t="s">
        <v>6</v>
      </c>
      <c r="D3" s="11" t="s">
        <v>7</v>
      </c>
      <c r="E3" s="12"/>
      <c r="F3" s="13"/>
      <c r="G3" s="14" t="s">
        <v>8</v>
      </c>
      <c r="H3" s="34">
        <v>0.5</v>
      </c>
      <c r="I3" s="13"/>
      <c r="J3" s="15" t="s">
        <v>9</v>
      </c>
      <c r="K3" s="16" t="s">
        <v>10</v>
      </c>
      <c r="L3" s="5"/>
    </row>
    <row r="4" spans="1:13" ht="24" customHeight="1" thickBot="1" x14ac:dyDescent="0.4">
      <c r="A4" s="10" t="s">
        <v>11</v>
      </c>
      <c r="B4" s="11" t="s">
        <v>12</v>
      </c>
      <c r="C4" s="14" t="s">
        <v>13</v>
      </c>
      <c r="D4" s="28">
        <v>42465</v>
      </c>
      <c r="E4" s="17"/>
      <c r="F4" s="13"/>
      <c r="G4" s="14" t="s">
        <v>14</v>
      </c>
      <c r="H4" s="35">
        <v>30</v>
      </c>
      <c r="I4" s="13"/>
      <c r="J4" s="32">
        <f>SUM(tblDépenses[Hôtel])</f>
        <v>445</v>
      </c>
      <c r="K4" s="30">
        <f>SUM(tblDépenses[Transport],tblDépenses[Kilométrage])</f>
        <v>745.70000000000073</v>
      </c>
      <c r="L4" s="5"/>
    </row>
    <row r="5" spans="1:13" ht="24" customHeight="1" thickBot="1" x14ac:dyDescent="0.45">
      <c r="A5" s="10" t="s">
        <v>15</v>
      </c>
      <c r="B5" s="11" t="s">
        <v>16</v>
      </c>
      <c r="C5" s="14" t="s">
        <v>17</v>
      </c>
      <c r="D5" s="28">
        <v>42468</v>
      </c>
      <c r="E5" s="17"/>
      <c r="F5" s="13"/>
      <c r="G5" s="14" t="s">
        <v>18</v>
      </c>
      <c r="H5" s="36">
        <v>200</v>
      </c>
      <c r="I5" s="13"/>
      <c r="J5" s="18" t="s">
        <v>19</v>
      </c>
      <c r="K5" s="18" t="s">
        <v>20</v>
      </c>
      <c r="L5" s="5"/>
    </row>
    <row r="6" spans="1:13" ht="24" customHeight="1" thickBot="1" x14ac:dyDescent="0.4">
      <c r="A6" s="19" t="s">
        <v>21</v>
      </c>
      <c r="B6" s="20" t="s">
        <v>22</v>
      </c>
      <c r="C6" s="21" t="s">
        <v>23</v>
      </c>
      <c r="D6" s="22" t="s">
        <v>22</v>
      </c>
      <c r="E6" s="22"/>
      <c r="F6" s="23"/>
      <c r="G6" s="21"/>
      <c r="H6" s="22"/>
      <c r="I6" s="24"/>
      <c r="J6" s="33">
        <f>SUM(tblDépenses[Repas])</f>
        <v>75</v>
      </c>
      <c r="K6" s="31">
        <f>SUM(tblDépenses[Autres])</f>
        <v>25</v>
      </c>
      <c r="L6" s="5"/>
    </row>
    <row r="7" spans="1:13" ht="12.9" customHeight="1" x14ac:dyDescent="0.35">
      <c r="A7" s="21"/>
      <c r="B7" s="22"/>
      <c r="C7" s="21"/>
      <c r="D7" s="22"/>
      <c r="E7" s="22"/>
      <c r="F7" s="23"/>
      <c r="G7" s="21"/>
      <c r="H7" s="22"/>
      <c r="I7" s="23"/>
      <c r="J7" s="23"/>
      <c r="K7" s="23"/>
      <c r="L7" s="25"/>
    </row>
    <row r="8" spans="1:13" s="27" customFormat="1" ht="24" customHeight="1" x14ac:dyDescent="0.35">
      <c r="A8" s="41" t="s">
        <v>24</v>
      </c>
      <c r="B8" s="42" t="s">
        <v>25</v>
      </c>
      <c r="C8" s="42" t="s">
        <v>26</v>
      </c>
      <c r="D8" s="43" t="s">
        <v>27</v>
      </c>
      <c r="E8" s="43" t="s">
        <v>28</v>
      </c>
      <c r="F8" s="43" t="s">
        <v>29</v>
      </c>
      <c r="G8" s="43" t="s">
        <v>30</v>
      </c>
      <c r="H8" s="43" t="s">
        <v>31</v>
      </c>
      <c r="I8" s="43" t="s">
        <v>32</v>
      </c>
      <c r="J8" s="43" t="s">
        <v>33</v>
      </c>
      <c r="K8" s="43" t="s">
        <v>34</v>
      </c>
      <c r="L8" s="26"/>
      <c r="M8"/>
    </row>
    <row r="9" spans="1:13" s="27" customFormat="1" ht="33.9" customHeight="1" x14ac:dyDescent="0.35">
      <c r="A9" s="37">
        <f ca="1">TODAY()+180</f>
        <v>42883</v>
      </c>
      <c r="B9" s="38" t="s">
        <v>35</v>
      </c>
      <c r="C9" s="38" t="s">
        <v>36</v>
      </c>
      <c r="D9" s="39"/>
      <c r="E9" s="39"/>
      <c r="F9" s="39">
        <v>428</v>
      </c>
      <c r="G9" s="47">
        <v>11378.5</v>
      </c>
      <c r="H9" s="47">
        <v>11456.2</v>
      </c>
      <c r="I9" s="40">
        <f>IF(COUNTA(tblDépenses[[#This Row],[Début]:[Fin]])=2,(tblDépenses[[#This Row],[Fin]]-tblDépenses[[#This Row],[Début]])*IndemnitésKilométriques,"")</f>
        <v>38.850000000000364</v>
      </c>
      <c r="J9" s="39"/>
      <c r="K9" s="39">
        <f ca="1">IF(COUNTA(tblDépenses[[#This Row],[Date]:[Fin]])=0,"",SUM(tblDépenses[[#This Row],[Hôtel]:[Transport]],tblDépenses[[#This Row],[Kilométrage]:[Autres]]))</f>
        <v>466.85000000000036</v>
      </c>
      <c r="M9"/>
    </row>
    <row r="10" spans="1:13" s="27" customFormat="1" ht="33.9" customHeight="1" x14ac:dyDescent="0.35">
      <c r="A10" s="44">
        <f ca="1">TODAY()+180</f>
        <v>42883</v>
      </c>
      <c r="B10" s="45" t="s">
        <v>35</v>
      </c>
      <c r="C10" s="45" t="s">
        <v>37</v>
      </c>
      <c r="D10" s="46">
        <v>445</v>
      </c>
      <c r="E10" s="46"/>
      <c r="F10" s="46">
        <v>225</v>
      </c>
      <c r="G10" s="48"/>
      <c r="H10" s="48"/>
      <c r="I10" s="40" t="str">
        <f>IF(COUNTA(tblDépenses[[#This Row],[Début]:[Fin]])=2,(tblDépenses[[#This Row],[Fin]]-tblDépenses[[#This Row],[Début]])*IndemnitésKilométriques,"")</f>
        <v/>
      </c>
      <c r="J10" s="46"/>
      <c r="K10" s="39">
        <f ca="1">IF(COUNTA(tblDépenses[[#This Row],[Date]:[Fin]])=0,"",SUM(tblDépenses[[#This Row],[Hôtel]:[Transport]],tblDépenses[[#This Row],[Kilométrage]:[Autres]]))</f>
        <v>670</v>
      </c>
      <c r="M10"/>
    </row>
    <row r="11" spans="1:13" s="27" customFormat="1" ht="33.9" customHeight="1" x14ac:dyDescent="0.35">
      <c r="A11" s="37">
        <f ca="1">TODAY()+180</f>
        <v>42883</v>
      </c>
      <c r="B11" s="38" t="s">
        <v>35</v>
      </c>
      <c r="C11" s="38" t="s">
        <v>38</v>
      </c>
      <c r="D11" s="39"/>
      <c r="E11" s="39"/>
      <c r="F11" s="39"/>
      <c r="G11" s="47"/>
      <c r="H11" s="47"/>
      <c r="I11" s="40" t="str">
        <f>IF(COUNTA(tblDépenses[[#This Row],[Début]:[Fin]])=2,(tblDépenses[[#This Row],[Fin]]-tblDépenses[[#This Row],[Début]])*IndemnitésKilométriques,"")</f>
        <v/>
      </c>
      <c r="J11" s="39">
        <v>25</v>
      </c>
      <c r="K11" s="39">
        <f ca="1">IF(COUNTA(tblDépenses[[#This Row],[Date]:[Fin]])=0,"",SUM(tblDépenses[[#This Row],[Hôtel]:[Transport]],tblDépenses[[#This Row],[Kilométrage]:[Autres]]))</f>
        <v>25</v>
      </c>
      <c r="M11"/>
    </row>
    <row r="12" spans="1:13" ht="33.9" customHeight="1" x14ac:dyDescent="0.35">
      <c r="A12" s="44">
        <f ca="1">TODAY()+180</f>
        <v>42883</v>
      </c>
      <c r="B12" s="45" t="s">
        <v>35</v>
      </c>
      <c r="C12" s="45" t="s">
        <v>28</v>
      </c>
      <c r="D12" s="46"/>
      <c r="E12" s="46">
        <v>30</v>
      </c>
      <c r="F12" s="46"/>
      <c r="G12" s="48"/>
      <c r="H12" s="48"/>
      <c r="I12" s="40" t="str">
        <f>IF(COUNTA(tblDépenses[[#This Row],[Début]:[Fin]])=2,(tblDépenses[[#This Row],[Fin]]-tblDépenses[[#This Row],[Début]])*IndemnitésKilométriques,"")</f>
        <v/>
      </c>
      <c r="J12" s="46"/>
      <c r="K12" s="39">
        <f ca="1">IF(COUNTA(tblDépenses[[#This Row],[Date]:[Fin]])=0,"",SUM(tblDépenses[[#This Row],[Hôtel]:[Transport]],tblDépenses[[#This Row],[Kilométrage]:[Autres]]))</f>
        <v>30</v>
      </c>
    </row>
    <row r="13" spans="1:13" ht="33.9" customHeight="1" x14ac:dyDescent="0.35">
      <c r="A13" s="37">
        <f ca="1">TODAY()+181</f>
        <v>42884</v>
      </c>
      <c r="B13" s="38" t="s">
        <v>35</v>
      </c>
      <c r="C13" s="38" t="s">
        <v>39</v>
      </c>
      <c r="D13" s="39"/>
      <c r="E13" s="39">
        <v>30</v>
      </c>
      <c r="F13" s="39">
        <v>15</v>
      </c>
      <c r="G13" s="47"/>
      <c r="H13" s="47"/>
      <c r="I13" s="40" t="str">
        <f>IF(COUNTA(tblDépenses[[#This Row],[Début]:[Fin]])=2,(tblDépenses[[#This Row],[Fin]]-tblDépenses[[#This Row],[Début]])*IndemnitésKilométriques,"")</f>
        <v/>
      </c>
      <c r="J13" s="39"/>
      <c r="K13" s="39">
        <f ca="1">IF(COUNTA(tblDépenses[[#This Row],[Date]:[Fin]])=0,"",SUM(tblDépenses[[#This Row],[Hôtel]:[Transport]],tblDépenses[[#This Row],[Kilométrage]:[Autres]]))</f>
        <v>45</v>
      </c>
    </row>
    <row r="14" spans="1:13" ht="33.9" customHeight="1" x14ac:dyDescent="0.35">
      <c r="A14" s="44">
        <f ca="1">TODAY()+182</f>
        <v>42885</v>
      </c>
      <c r="B14" s="45" t="s">
        <v>35</v>
      </c>
      <c r="C14" s="45" t="s">
        <v>28</v>
      </c>
      <c r="D14" s="46"/>
      <c r="E14" s="46">
        <v>15</v>
      </c>
      <c r="F14" s="46"/>
      <c r="G14" s="48"/>
      <c r="H14" s="48"/>
      <c r="I14" s="40" t="str">
        <f>IF(COUNTA(tblDépenses[[#This Row],[Début]:[Fin]])=2,(tblDépenses[[#This Row],[Fin]]-tblDépenses[[#This Row],[Début]])*IndemnitésKilométriques,"")</f>
        <v/>
      </c>
      <c r="J14" s="46"/>
      <c r="K14" s="39">
        <f ca="1">IF(COUNTA(tblDépenses[[#This Row],[Date]:[Fin]])=0,"",SUM(tblDépenses[[#This Row],[Hôtel]:[Transport]],tblDépenses[[#This Row],[Kilométrage]:[Autres]]))</f>
        <v>15</v>
      </c>
    </row>
    <row r="15" spans="1:13" ht="33.9" customHeight="1" x14ac:dyDescent="0.35">
      <c r="A15" s="37">
        <f ca="1">TODAY()+183</f>
        <v>42886</v>
      </c>
      <c r="B15" s="38" t="s">
        <v>35</v>
      </c>
      <c r="C15" s="38" t="s">
        <v>40</v>
      </c>
      <c r="D15" s="39"/>
      <c r="E15" s="39"/>
      <c r="F15" s="39"/>
      <c r="G15" s="47">
        <v>11456.2</v>
      </c>
      <c r="H15" s="47">
        <v>11533.900000000001</v>
      </c>
      <c r="I15" s="40">
        <f>IF(COUNTA(tblDépenses[[#This Row],[Début]:[Fin]])=2,(tblDépenses[[#This Row],[Fin]]-tblDépenses[[#This Row],[Début]])*IndemnitésKilométriques,"")</f>
        <v>38.850000000000364</v>
      </c>
      <c r="J15" s="39"/>
      <c r="K15" s="39">
        <f ca="1">IF(COUNTA(tblDépenses[[#This Row],[Date]:[Fin]])=0,"",SUM(tblDépenses[[#This Row],[Hôtel]:[Transport]],tblDépenses[[#This Row],[Kilométrage]:[Autres]]))</f>
        <v>38.850000000000364</v>
      </c>
    </row>
  </sheetData>
  <mergeCells count="1">
    <mergeCell ref="A1:B2"/>
  </mergeCells>
  <conditionalFormatting sqref="D9:F15">
    <cfRule type="expression" dxfId="16" priority="3">
      <formula>D9&lt;0</formula>
    </cfRule>
  </conditionalFormatting>
  <conditionalFormatting sqref="G9:I15">
    <cfRule type="expression" dxfId="15" priority="18">
      <formula>($H9&lt;&gt;"")*($G9&lt;&gt;"")*($H9&lt;$G9)</formula>
    </cfRule>
  </conditionalFormatting>
  <conditionalFormatting sqref="A9:A15">
    <cfRule type="expression" dxfId="14" priority="75">
      <formula>(($A9&lt;$D$4)+($A9&gt;$D$5))*($A9&lt;&gt;"")</formula>
    </cfRule>
  </conditionalFormatting>
  <conditionalFormatting sqref="E9:E15">
    <cfRule type="expression" dxfId="13" priority="132">
      <formula>SUMIF($A$9:$A$15,$A9,$E$9:$E$15)&gt;$H$4</formula>
    </cfRule>
  </conditionalFormatting>
  <printOptions horizontalCentered="1"/>
  <pageMargins left="0.25" right="0.25" top="0.75" bottom="0.75" header="0.3" footer="0.3"/>
  <pageSetup paperSize="9" fitToHeight="0" orientation="landscape" r:id="rId1"/>
  <headerFooter differentFirst="1">
    <oddFooter>&amp;CPage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5" baseType="lpstr">
      <vt:lpstr>Note de frais</vt:lpstr>
      <vt:lpstr>DateDébut</vt:lpstr>
      <vt:lpstr>DateFin</vt:lpstr>
      <vt:lpstr>IndemnitésKilométriques</vt:lpstr>
      <vt:lpstr>'Note de frais'!Print_Titles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Agam PC</cp:lastModifiedBy>
  <cp:revision/>
  <dcterms:created xsi:type="dcterms:W3CDTF">2016-11-29T07:32:09Z</dcterms:created>
  <dcterms:modified xsi:type="dcterms:W3CDTF">2016-11-29T07:33:08Z</dcterms:modified>
</cp:coreProperties>
</file>